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0150" sheetId="43" r:id="rId1"/>
    <sheet name="0180" sheetId="49" r:id="rId2"/>
    <sheet name="2010" sheetId="50" r:id="rId3"/>
    <sheet name="3104" sheetId="44" r:id="rId4"/>
    <sheet name="6030" sheetId="40" r:id="rId5"/>
    <sheet name="6082" sheetId="51" r:id="rId6"/>
    <sheet name="7130" sheetId="45" r:id="rId7"/>
    <sheet name="8130" sheetId="47" r:id="rId8"/>
  </sheets>
  <calcPr calcId="145621"/>
</workbook>
</file>

<file path=xl/calcChain.xml><?xml version="1.0" encoding="utf-8"?>
<calcChain xmlns="http://schemas.openxmlformats.org/spreadsheetml/2006/main">
  <c r="F42" i="40" l="1"/>
  <c r="E23" i="40" l="1"/>
  <c r="E20" i="49" l="1"/>
  <c r="C42" i="40" l="1"/>
  <c r="E20" i="45"/>
  <c r="E26" i="40" l="1"/>
  <c r="F30" i="40"/>
  <c r="E28" i="40"/>
  <c r="F25" i="40"/>
  <c r="E24" i="40"/>
  <c r="B23" i="40"/>
  <c r="B42" i="40" s="1"/>
  <c r="E22" i="40"/>
  <c r="E21" i="40"/>
  <c r="E20" i="40"/>
  <c r="E42" i="40" l="1"/>
  <c r="F21" i="44" l="1"/>
  <c r="E20" i="44"/>
  <c r="E20" i="47" l="1"/>
  <c r="F42" i="51" l="1"/>
  <c r="C42" i="51"/>
  <c r="B42" i="51"/>
  <c r="E42" i="51"/>
  <c r="F42" i="50"/>
  <c r="C42" i="50"/>
  <c r="B42" i="50"/>
  <c r="E20" i="50"/>
  <c r="E42" i="50" s="1"/>
  <c r="E20" i="43"/>
  <c r="F42" i="49" l="1"/>
  <c r="C42" i="49"/>
  <c r="B42" i="49"/>
  <c r="E42" i="49"/>
  <c r="F42" i="47" l="1"/>
  <c r="C42" i="47"/>
  <c r="B42" i="47"/>
  <c r="E42" i="47"/>
  <c r="E42" i="45" l="1"/>
  <c r="B42" i="45"/>
  <c r="E21" i="45"/>
  <c r="C42" i="45" l="1"/>
  <c r="F42" i="45"/>
  <c r="F20" i="44"/>
  <c r="C42" i="44" l="1"/>
  <c r="B42" i="44"/>
  <c r="F42" i="44"/>
  <c r="E42" i="44"/>
  <c r="E21" i="43" l="1"/>
  <c r="E22" i="43"/>
  <c r="F22" i="43"/>
  <c r="F23" i="43"/>
  <c r="F42" i="43" s="1"/>
  <c r="C42" i="43"/>
  <c r="B42" i="43"/>
  <c r="E42" i="43" l="1"/>
</calcChain>
</file>

<file path=xl/sharedStrings.xml><?xml version="1.0" encoding="utf-8"?>
<sst xmlns="http://schemas.openxmlformats.org/spreadsheetml/2006/main" count="331" uniqueCount="68">
  <si>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</si>
  <si>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</si>
  <si>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</si>
  <si>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</si>
  <si>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</si>
  <si>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</si>
  <si>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</si>
  <si>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</si>
  <si>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</si>
  <si>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</si>
  <si>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</si>
  <si>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</si>
  <si>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</si>
  <si>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</si>
  <si>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</si>
  <si>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</si>
  <si>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</si>
  <si>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</si>
  <si>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</si>
  <si>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</si>
  <si>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Придбання основних засобів (інша субвенція)</t>
  </si>
  <si>
    <t>до паспорту бюджетної програми місцевого бюджету на 2023 рік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</si>
  <si>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</si>
  <si>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</si>
  <si>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</si>
  <si>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</si>
  <si>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</si>
  <si>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</si>
  <si>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</si>
  <si>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</si>
  <si>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</si>
  <si>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 КПКВК МБ 0117130 Відділу бухгалтерського обліку, планування та звітності</t>
  </si>
  <si>
    <t>Управління земельними ресурсами та підвищення ефективності їх використання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</si>
  <si>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</si>
  <si>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в т.ч. кредиторська заборгованість  по бюджету на початок року</t>
  </si>
  <si>
    <t>Розроблення проєкту із землеустрою щодо організації і встановлення меж територій природно-заповідного фонду</t>
  </si>
  <si>
    <t>Оприбуткування ОЗ та матеріалів, що надійшли від благодійних організацій, згідно довідки у натуральній формі</t>
  </si>
  <si>
    <t>Оприбуткування товарів, згідно довідок у натуральній формі</t>
  </si>
  <si>
    <t>Підтримка належного рівня пожежної безпеки на об'єктах та населених пунктах громади</t>
  </si>
  <si>
    <t>Забезпечення належного функціонування місцевої пожежної охорони</t>
  </si>
  <si>
    <t>з КПКВК МБ 0118130 Відділу бухгалтерського обліку, планування та звітності</t>
  </si>
  <si>
    <t>Надяння якісних медичних послуг мешканцям Новгород-Сіверської міської територіальної громади</t>
  </si>
  <si>
    <t>з КПКВК МБ 0112010 Відділу бухгалтерського обліку, планування та звітності</t>
  </si>
  <si>
    <t>Оплата комунальних послуг та енергоносіїв</t>
  </si>
  <si>
    <t>Покращення матеріального забезпечення лікарів</t>
  </si>
  <si>
    <t>з КПКВК МБ 0116082 Відділу бухгалтерського обліку, планування та звітності</t>
  </si>
  <si>
    <t>Придбання житла для окремих категорій населення відповідно до законодавства</t>
  </si>
  <si>
    <t>Придбання службового житла в комунальну власність Новгород-Сіверської міської територіальної громади</t>
  </si>
  <si>
    <t>з КПКВК МБ 0110180 Відділу бухгалтерського обліку, планування та звітності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</si>
  <si>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</si>
  <si>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</si>
  <si>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</si>
  <si>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</si>
  <si>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</si>
  <si>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</si>
  <si>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в т.ч. кредиторська заборгованість на початок року</t>
  </si>
  <si>
    <t>Придбання основних засобів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</si>
  <si>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</si>
  <si>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</si>
  <si>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</si>
  <si>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Капітальний ремонт водовідвідної споруди по вул. Вокзальна</t>
  </si>
  <si>
    <t>Капітальний ремонт водовідвідної споруди по вул. Шевченка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</si>
  <si>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</si>
  <si>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</si>
  <si>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</si>
  <si>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</t>
  </si>
  <si>
    <t>Оприбуткування основних засобів, згідно довідки у натуральній формі</t>
  </si>
  <si>
    <t>Забезпечення виготовлення технічної документації об'єктів нерухомого майна, проведення оцінки об'єктів нерухомого майна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</si>
</sst>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2" fontId="1" fillId="0" borderId="0" xfId="0" applyNumberFormat="1" applyFont="1"/>
    <xf numFmtId="2" fontId="1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G22" sqref="G2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22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23</v>
      </c>
      <c r="B10" s="29"/>
      <c r="C10" s="30"/>
      <c r="D10" s="28" t="s">
        <v>23</v>
      </c>
      <c r="E10" s="29"/>
      <c r="F10" s="30"/>
    </row>
    <row r="11" spans="1:6" ht="30.7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76.5" customHeight="1" x14ac:dyDescent="0.25">
      <c r="A20" s="9" t="s">
        <v>24</v>
      </c>
      <c r="B20" s="13">
        <v>26518981</v>
      </c>
      <c r="C20" s="13"/>
      <c r="D20" s="9" t="s">
        <v>24</v>
      </c>
      <c r="E20" s="20">
        <f>B20</f>
        <v>26518981</v>
      </c>
      <c r="F20" s="15"/>
    </row>
    <row r="21" spans="1:6" ht="45.75" customHeight="1" x14ac:dyDescent="0.25">
      <c r="A21" s="9" t="s">
        <v>25</v>
      </c>
      <c r="B21" s="13">
        <v>200000</v>
      </c>
      <c r="C21" s="13"/>
      <c r="D21" s="9" t="s">
        <v>25</v>
      </c>
      <c r="E21" s="15">
        <f>B21</f>
        <v>200000</v>
      </c>
      <c r="F21" s="15">
        <v>300000</v>
      </c>
    </row>
    <row r="22" spans="1:6" ht="32.25" customHeight="1" x14ac:dyDescent="0.25">
      <c r="A22" s="9" t="s">
        <v>26</v>
      </c>
      <c r="B22" s="22">
        <v>5915.58</v>
      </c>
      <c r="C22" s="22">
        <v>760</v>
      </c>
      <c r="D22" s="9" t="s">
        <v>26</v>
      </c>
      <c r="E22" s="21">
        <f>B22</f>
        <v>5915.58</v>
      </c>
      <c r="F22" s="21">
        <f>C22</f>
        <v>760</v>
      </c>
    </row>
    <row r="23" spans="1:6" ht="30" customHeight="1" x14ac:dyDescent="0.25">
      <c r="A23" s="9" t="s">
        <v>27</v>
      </c>
      <c r="B23" s="13"/>
      <c r="C23" s="13">
        <v>50000</v>
      </c>
      <c r="D23" s="9" t="s">
        <v>27</v>
      </c>
      <c r="E23" s="15"/>
      <c r="F23" s="15">
        <f>C23</f>
        <v>50000</v>
      </c>
    </row>
    <row r="24" spans="1:6" ht="50.25" customHeight="1" x14ac:dyDescent="0.25">
      <c r="A24" s="9" t="s">
        <v>36</v>
      </c>
      <c r="B24" s="13"/>
      <c r="C24" s="13">
        <v>138198.79999999999</v>
      </c>
      <c r="D24" s="9" t="s">
        <v>36</v>
      </c>
      <c r="E24" s="15"/>
      <c r="F24" s="15">
        <v>138198.79999999999</v>
      </c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SUM(B20:B30)-B22</f>
        <v>26718981</v>
      </c>
      <c r="C42" s="4">
        <f>SUM(C20:C30)-C22</f>
        <v>188198.8</v>
      </c>
      <c r="D42" s="3"/>
      <c r="E42" s="4">
        <f>SUM(E20:E30)-E22</f>
        <v>26718981</v>
      </c>
      <c r="F42" s="4">
        <f>SUM(F20:F30)-F22</f>
        <v>488198.8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9" workbookViewId="0">
      <selection activeCell="D22" sqref="D2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48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62</v>
      </c>
      <c r="B10" s="29"/>
      <c r="C10" s="30"/>
      <c r="D10" s="28" t="s">
        <v>62</v>
      </c>
      <c r="E10" s="29"/>
      <c r="F10" s="30"/>
    </row>
    <row r="11" spans="1:6" ht="66" customHeight="1" x14ac:dyDescent="0.25">
      <c r="A11" s="28" t="s">
        <v>63</v>
      </c>
      <c r="B11" s="29"/>
      <c r="C11" s="30"/>
      <c r="D11" s="28" t="s">
        <v>63</v>
      </c>
      <c r="E11" s="29"/>
      <c r="F11" s="30"/>
    </row>
    <row r="12" spans="1:6" ht="66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/>
      <c r="B13" s="29"/>
      <c r="C13" s="30"/>
      <c r="D13" s="28"/>
      <c r="E13" s="29"/>
      <c r="F13" s="30"/>
    </row>
    <row r="14" spans="1:6" ht="79.5" hidden="1" customHeight="1" x14ac:dyDescent="0.25">
      <c r="A14" s="28"/>
      <c r="B14" s="29"/>
      <c r="C14" s="30"/>
      <c r="D14" s="28"/>
      <c r="E14" s="29"/>
      <c r="F14" s="30"/>
    </row>
    <row r="15" spans="1:6" ht="33" hidden="1" customHeight="1" x14ac:dyDescent="0.25">
      <c r="A15" s="28"/>
      <c r="B15" s="29"/>
      <c r="C15" s="30"/>
      <c r="D15" s="28"/>
      <c r="E15" s="29"/>
      <c r="F15" s="30"/>
    </row>
    <row r="16" spans="1:6" ht="81.75" hidden="1" customHeight="1" x14ac:dyDescent="0.25">
      <c r="A16" s="28"/>
      <c r="B16" s="29"/>
      <c r="C16" s="30"/>
      <c r="D16" s="28"/>
      <c r="E16" s="29"/>
      <c r="F16" s="30"/>
    </row>
    <row r="17" spans="1:6" ht="50.25" hidden="1" customHeight="1" x14ac:dyDescent="0.25">
      <c r="A17" s="28"/>
      <c r="B17" s="29"/>
      <c r="C17" s="30"/>
      <c r="D17" s="28"/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62.25" customHeight="1" x14ac:dyDescent="0.25">
      <c r="A20" s="9" t="s">
        <v>64</v>
      </c>
      <c r="B20" s="26">
        <v>305000</v>
      </c>
      <c r="C20" s="13"/>
      <c r="D20" s="9" t="s">
        <v>64</v>
      </c>
      <c r="E20" s="20">
        <f>B20</f>
        <v>305000</v>
      </c>
      <c r="F20" s="15"/>
    </row>
    <row r="21" spans="1:6" ht="123" customHeight="1" x14ac:dyDescent="0.25">
      <c r="A21" s="9" t="s">
        <v>65</v>
      </c>
      <c r="B21" s="26">
        <v>150000</v>
      </c>
      <c r="C21" s="13"/>
      <c r="D21" s="9" t="s">
        <v>65</v>
      </c>
      <c r="E21" s="27">
        <v>150000</v>
      </c>
      <c r="F21" s="15"/>
    </row>
    <row r="22" spans="1:6" ht="61.5" customHeight="1" x14ac:dyDescent="0.25">
      <c r="A22" s="9"/>
      <c r="B22" s="26"/>
      <c r="C22" s="13"/>
      <c r="D22" s="9" t="s">
        <v>67</v>
      </c>
      <c r="E22" s="27">
        <v>140000</v>
      </c>
      <c r="F22" s="15"/>
    </row>
    <row r="23" spans="1:6" ht="44.25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5"/>
      <c r="D33" s="9"/>
      <c r="E33" s="9"/>
      <c r="F33" s="10"/>
    </row>
    <row r="34" spans="1:8" hidden="1" x14ac:dyDescent="0.25">
      <c r="A34" s="23"/>
      <c r="B34" s="23"/>
      <c r="C34" s="10"/>
      <c r="D34" s="23"/>
      <c r="E34" s="23"/>
      <c r="F34" s="10"/>
    </row>
    <row r="35" spans="1:8" hidden="1" x14ac:dyDescent="0.25">
      <c r="A35" s="42"/>
      <c r="B35" s="43"/>
      <c r="C35" s="43"/>
      <c r="D35" s="43"/>
      <c r="E35" s="43"/>
      <c r="F35" s="44"/>
    </row>
    <row r="36" spans="1:8" hidden="1" x14ac:dyDescent="0.25">
      <c r="A36" s="24"/>
      <c r="B36" s="24"/>
      <c r="C36" s="24"/>
      <c r="D36" s="24"/>
      <c r="E36" s="24"/>
      <c r="F36" s="24"/>
    </row>
    <row r="37" spans="1:8" hidden="1" x14ac:dyDescent="0.25">
      <c r="A37" s="24"/>
      <c r="B37" s="24"/>
      <c r="C37" s="24"/>
      <c r="D37" s="24"/>
      <c r="E37" s="24"/>
      <c r="F37" s="24"/>
    </row>
    <row r="38" spans="1:8" hidden="1" x14ac:dyDescent="0.25">
      <c r="A38" s="24"/>
      <c r="B38" s="24"/>
      <c r="C38" s="24"/>
      <c r="D38" s="24"/>
      <c r="E38" s="24"/>
      <c r="F38" s="24"/>
    </row>
    <row r="39" spans="1:8" hidden="1" x14ac:dyDescent="0.25">
      <c r="A39" s="24"/>
      <c r="B39" s="24"/>
      <c r="C39" s="24"/>
      <c r="D39" s="24"/>
      <c r="E39" s="24"/>
      <c r="F39" s="24"/>
    </row>
    <row r="40" spans="1:8" hidden="1" x14ac:dyDescent="0.25">
      <c r="A40" s="24"/>
      <c r="B40" s="24"/>
      <c r="C40" s="24"/>
      <c r="D40" s="24"/>
      <c r="E40" s="24"/>
      <c r="F40" s="24"/>
    </row>
    <row r="41" spans="1:8" hidden="1" x14ac:dyDescent="0.25">
      <c r="A41" s="24"/>
      <c r="B41" s="24"/>
      <c r="C41" s="24"/>
      <c r="D41" s="24"/>
      <c r="E41" s="24"/>
      <c r="F41" s="24"/>
    </row>
    <row r="42" spans="1:8" x14ac:dyDescent="0.25">
      <c r="A42" s="25" t="s">
        <v>10</v>
      </c>
      <c r="B42" s="10">
        <f>SUM(B20:B30)</f>
        <v>455000</v>
      </c>
      <c r="C42" s="10">
        <f>SUM(C20:C29)</f>
        <v>0</v>
      </c>
      <c r="D42" s="24"/>
      <c r="E42" s="10">
        <f>SUM(E20:E30)</f>
        <v>595000</v>
      </c>
      <c r="F42" s="10">
        <f>SUM(F20:F31)</f>
        <v>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42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41</v>
      </c>
      <c r="B10" s="29"/>
      <c r="C10" s="30"/>
      <c r="D10" s="28" t="s">
        <v>41</v>
      </c>
      <c r="E10" s="29"/>
      <c r="F10" s="30"/>
    </row>
    <row r="11" spans="1:6" ht="30.7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30.75" customHeight="1" x14ac:dyDescent="0.25">
      <c r="A20" s="9" t="s">
        <v>43</v>
      </c>
      <c r="B20" s="13">
        <v>6300000</v>
      </c>
      <c r="C20" s="13"/>
      <c r="D20" s="9" t="s">
        <v>43</v>
      </c>
      <c r="E20" s="20">
        <f>B20</f>
        <v>6300000</v>
      </c>
      <c r="F20" s="15"/>
    </row>
    <row r="21" spans="1:6" ht="33.75" customHeight="1" x14ac:dyDescent="0.25">
      <c r="A21" s="9"/>
      <c r="B21" s="13"/>
      <c r="C21" s="13"/>
      <c r="D21" s="9" t="s">
        <v>44</v>
      </c>
      <c r="E21" s="15">
        <v>600000</v>
      </c>
      <c r="F21" s="15"/>
    </row>
    <row r="22" spans="1:6" ht="60.75" hidden="1" customHeight="1" x14ac:dyDescent="0.25">
      <c r="A22" s="9"/>
      <c r="B22" s="13"/>
      <c r="C22" s="13"/>
      <c r="D22" s="9"/>
      <c r="E22" s="15"/>
      <c r="F22" s="15"/>
    </row>
    <row r="23" spans="1:6" ht="44.25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6300000</v>
      </c>
      <c r="C42" s="4">
        <f>SUM(C20:C29)</f>
        <v>0</v>
      </c>
      <c r="D42" s="3"/>
      <c r="E42" s="4">
        <f>SUM(E20:E30)</f>
        <v>6900000</v>
      </c>
      <c r="F42" s="4">
        <f>SUM(F20:F31)</f>
        <v>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45" sqref="D45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28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29</v>
      </c>
      <c r="B10" s="29"/>
      <c r="C10" s="30"/>
      <c r="D10" s="28" t="s">
        <v>29</v>
      </c>
      <c r="E10" s="29"/>
      <c r="F10" s="30"/>
    </row>
    <row r="11" spans="1:6" ht="30.7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76.5" customHeight="1" x14ac:dyDescent="0.25">
      <c r="A20" s="9" t="s">
        <v>30</v>
      </c>
      <c r="B20" s="13">
        <v>10370532</v>
      </c>
      <c r="C20" s="13">
        <v>660000</v>
      </c>
      <c r="D20" s="9" t="s">
        <v>30</v>
      </c>
      <c r="E20" s="20">
        <f>B20+560000</f>
        <v>10930532</v>
      </c>
      <c r="F20" s="15">
        <f>C20</f>
        <v>660000</v>
      </c>
    </row>
    <row r="21" spans="1:6" ht="31.5" customHeight="1" x14ac:dyDescent="0.25">
      <c r="A21" s="9" t="s">
        <v>37</v>
      </c>
      <c r="B21" s="13"/>
      <c r="C21" s="13">
        <v>832733.64</v>
      </c>
      <c r="D21" s="9" t="s">
        <v>37</v>
      </c>
      <c r="E21" s="15"/>
      <c r="F21" s="15">
        <f>C21+3584</f>
        <v>836317.64</v>
      </c>
    </row>
    <row r="22" spans="1:6" ht="32.25" hidden="1" customHeight="1" x14ac:dyDescent="0.25">
      <c r="A22" s="9"/>
      <c r="B22" s="13"/>
      <c r="C22" s="13"/>
      <c r="D22" s="9"/>
      <c r="E22" s="15"/>
      <c r="F22" s="15"/>
    </row>
    <row r="23" spans="1:6" ht="30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SUM(B20:B30)-B22</f>
        <v>10370532</v>
      </c>
      <c r="C42" s="4">
        <f>SUM(C20:C30)-C22</f>
        <v>1492733.6400000001</v>
      </c>
      <c r="D42" s="3"/>
      <c r="E42" s="4">
        <f>SUM(E20:E30)-E22</f>
        <v>10930532</v>
      </c>
      <c r="F42" s="4">
        <f>SUM(F20:F30)-F22</f>
        <v>1496317.6400000001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workbookViewId="0">
      <selection activeCell="E42" sqref="E42: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49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50</v>
      </c>
      <c r="B10" s="29"/>
      <c r="C10" s="30"/>
      <c r="D10" s="28" t="s">
        <v>50</v>
      </c>
      <c r="E10" s="29"/>
      <c r="F10" s="30"/>
    </row>
    <row r="11" spans="1:6" ht="30.75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67.5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63.75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65.25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36" customHeight="1" x14ac:dyDescent="0.25">
      <c r="A20" s="9" t="s">
        <v>51</v>
      </c>
      <c r="B20" s="13">
        <v>249900</v>
      </c>
      <c r="C20" s="13"/>
      <c r="D20" s="9" t="s">
        <v>51</v>
      </c>
      <c r="E20" s="20">
        <f>B20</f>
        <v>249900</v>
      </c>
      <c r="F20" s="15"/>
    </row>
    <row r="21" spans="1:6" ht="33.75" customHeight="1" x14ac:dyDescent="0.25">
      <c r="A21" s="9" t="s">
        <v>52</v>
      </c>
      <c r="B21" s="13">
        <v>1500000</v>
      </c>
      <c r="C21" s="13"/>
      <c r="D21" s="9" t="s">
        <v>52</v>
      </c>
      <c r="E21" s="15">
        <f>B21</f>
        <v>1500000</v>
      </c>
      <c r="F21" s="15"/>
    </row>
    <row r="22" spans="1:6" ht="60.75" customHeight="1" x14ac:dyDescent="0.25">
      <c r="A22" s="9" t="s">
        <v>53</v>
      </c>
      <c r="B22" s="13">
        <v>1765100</v>
      </c>
      <c r="C22" s="13"/>
      <c r="D22" s="9" t="s">
        <v>53</v>
      </c>
      <c r="E22" s="15">
        <f>B22</f>
        <v>1765100</v>
      </c>
      <c r="F22" s="15"/>
    </row>
    <row r="23" spans="1:6" ht="44.25" customHeight="1" x14ac:dyDescent="0.25">
      <c r="A23" s="9" t="s">
        <v>54</v>
      </c>
      <c r="B23" s="13">
        <f>5435000-42161.59</f>
        <v>5392838.4100000001</v>
      </c>
      <c r="C23" s="13"/>
      <c r="D23" s="9" t="s">
        <v>54</v>
      </c>
      <c r="E23" s="15">
        <f>B23+500000</f>
        <v>5892838.4100000001</v>
      </c>
      <c r="F23" s="15"/>
    </row>
    <row r="24" spans="1:6" ht="34.5" customHeight="1" x14ac:dyDescent="0.25">
      <c r="A24" s="9" t="s">
        <v>55</v>
      </c>
      <c r="B24" s="13">
        <v>42161.59</v>
      </c>
      <c r="C24" s="13"/>
      <c r="D24" s="9" t="s">
        <v>55</v>
      </c>
      <c r="E24" s="15">
        <f>B24</f>
        <v>42161.59</v>
      </c>
      <c r="F24" s="15"/>
    </row>
    <row r="25" spans="1:6" ht="15" customHeight="1" x14ac:dyDescent="0.25">
      <c r="A25" s="9" t="s">
        <v>56</v>
      </c>
      <c r="B25" s="13"/>
      <c r="C25" s="13">
        <v>1500000</v>
      </c>
      <c r="D25" s="9" t="s">
        <v>57</v>
      </c>
      <c r="E25" s="15"/>
      <c r="F25" s="15">
        <f>C25</f>
        <v>1500000</v>
      </c>
    </row>
    <row r="26" spans="1:6" ht="91.5" customHeight="1" x14ac:dyDescent="0.25">
      <c r="A26" s="9" t="s">
        <v>58</v>
      </c>
      <c r="B26" s="14">
        <v>50000</v>
      </c>
      <c r="C26" s="13"/>
      <c r="D26" s="9" t="s">
        <v>58</v>
      </c>
      <c r="E26" s="19">
        <f>B26-40000</f>
        <v>10000</v>
      </c>
      <c r="F26" s="15"/>
    </row>
    <row r="27" spans="1:6" ht="30.75" hidden="1" customHeight="1" x14ac:dyDescent="0.25">
      <c r="A27" s="9" t="s">
        <v>59</v>
      </c>
      <c r="B27" s="13"/>
      <c r="C27" s="13"/>
      <c r="D27" s="9" t="s">
        <v>59</v>
      </c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>
        <f>B28</f>
        <v>0</v>
      </c>
      <c r="F28" s="15"/>
    </row>
    <row r="29" spans="1:6" ht="30.75" customHeight="1" x14ac:dyDescent="0.25">
      <c r="A29" s="9" t="s">
        <v>60</v>
      </c>
      <c r="B29" s="16"/>
      <c r="C29" s="15">
        <v>5911684</v>
      </c>
      <c r="D29" s="9" t="s">
        <v>60</v>
      </c>
      <c r="E29" s="16"/>
      <c r="F29" s="15">
        <v>5911684</v>
      </c>
    </row>
    <row r="30" spans="1:6" ht="31.5" customHeight="1" x14ac:dyDescent="0.25">
      <c r="A30" s="9" t="s">
        <v>61</v>
      </c>
      <c r="B30" s="17"/>
      <c r="C30" s="13">
        <v>4193662</v>
      </c>
      <c r="D30" s="9" t="s">
        <v>61</v>
      </c>
      <c r="E30" s="16"/>
      <c r="F30" s="15">
        <f>3493662+700000</f>
        <v>4193662</v>
      </c>
    </row>
    <row r="31" spans="1:6" ht="31.5" customHeight="1" x14ac:dyDescent="0.25">
      <c r="A31" s="9" t="s">
        <v>20</v>
      </c>
      <c r="B31" s="17"/>
      <c r="C31" s="13">
        <v>62500</v>
      </c>
      <c r="D31" s="9" t="s">
        <v>20</v>
      </c>
      <c r="E31" s="16"/>
      <c r="F31" s="15">
        <v>62500</v>
      </c>
    </row>
    <row r="32" spans="1:6" ht="31.5" customHeight="1" x14ac:dyDescent="0.25">
      <c r="A32" s="9"/>
      <c r="B32" s="17"/>
      <c r="C32" s="13"/>
      <c r="D32" s="9" t="s">
        <v>66</v>
      </c>
      <c r="E32" s="9"/>
      <c r="F32" s="10">
        <v>585344.27</v>
      </c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9000000</v>
      </c>
      <c r="C42" s="4">
        <f>SUM(C20:C31)</f>
        <v>11667846</v>
      </c>
      <c r="D42" s="3"/>
      <c r="E42" s="4">
        <f>SUM(E20:E30)</f>
        <v>9460000</v>
      </c>
      <c r="F42" s="4">
        <f>SUM(F20:F32)</f>
        <v>12253190.27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D13:F13"/>
    <mergeCell ref="A14:C14"/>
    <mergeCell ref="D14:F14"/>
    <mergeCell ref="A15:C15"/>
    <mergeCell ref="D15:F15"/>
    <mergeCell ref="A7:A8"/>
    <mergeCell ref="B7:C7"/>
    <mergeCell ref="D7:D8"/>
    <mergeCell ref="E7:F7"/>
    <mergeCell ref="A9:F9"/>
    <mergeCell ref="D16:F16"/>
    <mergeCell ref="A17:C17"/>
    <mergeCell ref="D17:F17"/>
    <mergeCell ref="A18:C18"/>
    <mergeCell ref="D18:F18"/>
    <mergeCell ref="A19:F19"/>
    <mergeCell ref="A35:F35"/>
    <mergeCell ref="A1:F1"/>
    <mergeCell ref="A2:F2"/>
    <mergeCell ref="A3:F3"/>
    <mergeCell ref="A4:F4"/>
    <mergeCell ref="A6:C6"/>
    <mergeCell ref="D6:F6"/>
    <mergeCell ref="A10:C10"/>
    <mergeCell ref="D10:F10"/>
    <mergeCell ref="A11:C11"/>
    <mergeCell ref="D11:F11"/>
    <mergeCell ref="A12:C12"/>
    <mergeCell ref="D12:F12"/>
    <mergeCell ref="A13:C13"/>
    <mergeCell ref="A16:C16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42" sqref="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45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46</v>
      </c>
      <c r="B10" s="29"/>
      <c r="C10" s="30"/>
      <c r="D10" s="28" t="s">
        <v>46</v>
      </c>
      <c r="E10" s="29"/>
      <c r="F10" s="30"/>
    </row>
    <row r="11" spans="1:6" ht="30.7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49.5" customHeight="1" x14ac:dyDescent="0.25">
      <c r="A20" s="9"/>
      <c r="B20" s="13"/>
      <c r="C20" s="13"/>
      <c r="D20" s="9" t="s">
        <v>47</v>
      </c>
      <c r="E20" s="20"/>
      <c r="F20" s="15">
        <v>500000</v>
      </c>
    </row>
    <row r="21" spans="1:6" ht="33.75" hidden="1" customHeight="1" x14ac:dyDescent="0.25">
      <c r="A21" s="9"/>
      <c r="B21" s="13"/>
      <c r="C21" s="13"/>
      <c r="D21" s="9"/>
      <c r="E21" s="15"/>
      <c r="F21" s="15"/>
    </row>
    <row r="22" spans="1:6" ht="60.75" hidden="1" customHeight="1" x14ac:dyDescent="0.25">
      <c r="A22" s="9"/>
      <c r="B22" s="13"/>
      <c r="C22" s="13"/>
      <c r="D22" s="9"/>
      <c r="E22" s="15"/>
      <c r="F22" s="15"/>
    </row>
    <row r="23" spans="1:6" ht="44.25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0</v>
      </c>
      <c r="C42" s="4">
        <f>SUM(C20:C29)</f>
        <v>0</v>
      </c>
      <c r="D42" s="3"/>
      <c r="E42" s="4">
        <f>SUM(E20:E30)</f>
        <v>0</v>
      </c>
      <c r="F42" s="4">
        <f>SUM(F20:F31)</f>
        <v>500000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42" sqref="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31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32</v>
      </c>
      <c r="B10" s="29"/>
      <c r="C10" s="30"/>
      <c r="D10" s="28" t="s">
        <v>32</v>
      </c>
      <c r="E10" s="29"/>
      <c r="F10" s="30"/>
    </row>
    <row r="11" spans="1:6" ht="30.7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76.5" customHeight="1" x14ac:dyDescent="0.25">
      <c r="A20" s="9" t="s">
        <v>33</v>
      </c>
      <c r="B20" s="13">
        <v>25500</v>
      </c>
      <c r="C20" s="13"/>
      <c r="D20" s="9" t="s">
        <v>33</v>
      </c>
      <c r="E20" s="20">
        <f>B20+35000</f>
        <v>60500</v>
      </c>
      <c r="F20" s="15">
        <v>64217.46</v>
      </c>
    </row>
    <row r="21" spans="1:6" ht="31.5" customHeight="1" x14ac:dyDescent="0.25">
      <c r="A21" s="9" t="s">
        <v>34</v>
      </c>
      <c r="B21" s="13">
        <v>34500</v>
      </c>
      <c r="C21" s="13"/>
      <c r="D21" s="9" t="s">
        <v>34</v>
      </c>
      <c r="E21" s="15">
        <f>B21</f>
        <v>34500</v>
      </c>
      <c r="F21" s="15"/>
    </row>
    <row r="22" spans="1:6" ht="49.5" customHeight="1" x14ac:dyDescent="0.25">
      <c r="A22" s="9" t="s">
        <v>35</v>
      </c>
      <c r="B22" s="13"/>
      <c r="C22" s="13"/>
      <c r="D22" s="9" t="s">
        <v>35</v>
      </c>
      <c r="E22" s="15">
        <v>100000</v>
      </c>
      <c r="F22" s="15"/>
    </row>
    <row r="23" spans="1:6" ht="30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60000</v>
      </c>
      <c r="C42" s="4">
        <f>SUM(C20:C30)-C22</f>
        <v>0</v>
      </c>
      <c r="D42" s="3"/>
      <c r="E42" s="4">
        <f>SUM(E20:E30)</f>
        <v>195000</v>
      </c>
      <c r="F42" s="4">
        <f>SUM(F20:F30)-F22</f>
        <v>64217.46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4" sqref="G4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40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43.5" customHeight="1" x14ac:dyDescent="0.25">
      <c r="A10" s="28" t="s">
        <v>38</v>
      </c>
      <c r="B10" s="29"/>
      <c r="C10" s="30"/>
      <c r="D10" s="28" t="s">
        <v>38</v>
      </c>
      <c r="E10" s="29"/>
      <c r="F10" s="30"/>
    </row>
    <row r="11" spans="1:6" ht="30.7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48.75" customHeight="1" x14ac:dyDescent="0.25">
      <c r="A20" s="9" t="s">
        <v>39</v>
      </c>
      <c r="B20" s="13">
        <v>2532900</v>
      </c>
      <c r="C20" s="13"/>
      <c r="D20" s="9" t="s">
        <v>39</v>
      </c>
      <c r="E20" s="20">
        <f>B20+200000</f>
        <v>2732900</v>
      </c>
      <c r="F20" s="15"/>
    </row>
    <row r="21" spans="1:6" ht="48" hidden="1" customHeight="1" x14ac:dyDescent="0.25">
      <c r="A21" s="9"/>
      <c r="B21" s="13"/>
      <c r="C21" s="13"/>
      <c r="D21" s="9"/>
      <c r="E21" s="15"/>
      <c r="F21" s="15"/>
    </row>
    <row r="22" spans="1:6" ht="33" hidden="1" customHeight="1" x14ac:dyDescent="0.25">
      <c r="A22" s="9"/>
      <c r="B22" s="13"/>
      <c r="C22" s="13"/>
      <c r="D22" s="9"/>
      <c r="E22" s="15"/>
      <c r="F22" s="15"/>
    </row>
    <row r="23" spans="1:6" ht="30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2532900</v>
      </c>
      <c r="C42" s="4">
        <f>SUM(C20:C30)-C22</f>
        <v>0</v>
      </c>
      <c r="D42" s="3"/>
      <c r="E42" s="4">
        <f>SUM(E20:E30)</f>
        <v>2732900</v>
      </c>
      <c r="F42" s="4">
        <f>SUM(F20:F30)-F22</f>
        <v>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0150</vt:lpstr>
      <vt:lpstr>0180</vt:lpstr>
      <vt:lpstr>2010</vt:lpstr>
      <vt:lpstr>3104</vt:lpstr>
      <vt:lpstr>6030</vt:lpstr>
      <vt:lpstr>6082</vt:lpstr>
      <vt:lpstr>7130</vt:lpstr>
      <vt:lpstr>8130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2023-05-09T12:12:53Z</dcterms:modified>
</cp:coreProperties>
</file>